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rianleggett1/Desktop/"/>
    </mc:Choice>
  </mc:AlternateContent>
  <xr:revisionPtr revIDLastSave="0" documentId="8_{CF46F159-F85D-0247-882B-B1134FAAD692}" xr6:coauthVersionLast="46" xr6:coauthVersionMax="46" xr10:uidLastSave="{00000000-0000-0000-0000-000000000000}"/>
  <bookViews>
    <workbookView xWindow="0" yWindow="0" windowWidth="35840" windowHeight="22400" xr2:uid="{00000000-000D-0000-FFFF-FFFF00000000}"/>
  </bookViews>
  <sheets>
    <sheet name="Recovery Plan" sheetId="1" r:id="rId1"/>
    <sheet name="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1" l="1"/>
  <c r="F51" i="2" l="1"/>
  <c r="E44" i="2"/>
  <c r="F44" i="2" s="1"/>
  <c r="E50" i="2"/>
  <c r="F50" i="2" s="1"/>
  <c r="E49" i="2"/>
  <c r="F49" i="2" s="1"/>
  <c r="C23" i="2"/>
  <c r="D23" i="2" s="1"/>
  <c r="E23" i="2" s="1"/>
  <c r="F23" i="2" s="1"/>
  <c r="C22" i="2"/>
  <c r="D22" i="2" s="1"/>
  <c r="E22" i="2" s="1"/>
  <c r="F22" i="2" s="1"/>
  <c r="C21" i="2"/>
  <c r="D21" i="2" s="1"/>
  <c r="E17" i="2"/>
  <c r="F17" i="2" s="1"/>
  <c r="C18" i="2"/>
  <c r="D18" i="2" s="1"/>
  <c r="E18" i="2" s="1"/>
  <c r="F18" i="2" s="1"/>
  <c r="C17" i="2"/>
  <c r="C16" i="2"/>
  <c r="D16" i="2" s="1"/>
  <c r="E16" i="2" s="1"/>
  <c r="F16" i="2" s="1"/>
  <c r="C15" i="2"/>
  <c r="D15" i="2" s="1"/>
  <c r="E15" i="2" s="1"/>
  <c r="F15" i="2" s="1"/>
  <c r="B26" i="2"/>
  <c r="C13" i="2" s="1"/>
  <c r="D59" i="2"/>
  <c r="C59" i="2"/>
  <c r="F41" i="2"/>
  <c r="E41" i="2"/>
  <c r="D41" i="2"/>
  <c r="C41" i="2"/>
  <c r="B24" i="2"/>
  <c r="B19" i="2"/>
  <c r="F65" i="1"/>
  <c r="E65" i="1"/>
  <c r="D65" i="1"/>
  <c r="C65" i="1"/>
  <c r="F47" i="1"/>
  <c r="E47" i="1"/>
  <c r="D47" i="1"/>
  <c r="C47" i="1"/>
  <c r="C66" i="1" s="1"/>
  <c r="C67" i="1" s="1"/>
  <c r="F31" i="1"/>
  <c r="E31" i="1"/>
  <c r="D31" i="1"/>
  <c r="C31" i="1"/>
  <c r="F26" i="1"/>
  <c r="E26" i="1"/>
  <c r="D26" i="1"/>
  <c r="C26" i="1"/>
  <c r="B26" i="1"/>
  <c r="C60" i="2" l="1"/>
  <c r="C61" i="2" s="1"/>
  <c r="F66" i="1"/>
  <c r="C32" i="1"/>
  <c r="F59" i="2"/>
  <c r="F60" i="2" s="1"/>
  <c r="D66" i="1"/>
  <c r="D67" i="1" s="1"/>
  <c r="E66" i="1"/>
  <c r="F67" i="1" s="1"/>
  <c r="C33" i="1"/>
  <c r="D24" i="2"/>
  <c r="E59" i="2"/>
  <c r="E60" i="2" s="1"/>
  <c r="D60" i="2"/>
  <c r="E21" i="2"/>
  <c r="C24" i="2"/>
  <c r="F19" i="2"/>
  <c r="D19" i="2"/>
  <c r="C19" i="2"/>
  <c r="E19" i="2"/>
  <c r="B25" i="2"/>
  <c r="B32" i="1"/>
  <c r="F32" i="1"/>
  <c r="E32" i="1"/>
  <c r="D32" i="1"/>
  <c r="D25" i="2" l="1"/>
  <c r="E67" i="1"/>
  <c r="D33" i="1"/>
  <c r="C34" i="1"/>
  <c r="E61" i="2"/>
  <c r="D61" i="2"/>
  <c r="F61" i="2"/>
  <c r="F21" i="2"/>
  <c r="F24" i="2" s="1"/>
  <c r="F25" i="2" s="1"/>
  <c r="E24" i="2"/>
  <c r="E25" i="2" s="1"/>
  <c r="C25" i="2"/>
  <c r="C26" i="2" s="1"/>
  <c r="D13" i="2" l="1"/>
  <c r="D26" i="2" s="1"/>
  <c r="C27" i="2"/>
  <c r="E33" i="1"/>
  <c r="D34" i="1"/>
  <c r="E13" i="2" l="1"/>
  <c r="E26" i="2" s="1"/>
  <c r="D27" i="2"/>
  <c r="F33" i="1"/>
  <c r="F34" i="1" s="1"/>
  <c r="E34" i="1"/>
  <c r="F13" i="2" l="1"/>
  <c r="F26" i="2" s="1"/>
  <c r="F27" i="2" s="1"/>
  <c r="E27" i="2"/>
</calcChain>
</file>

<file path=xl/sharedStrings.xml><?xml version="1.0" encoding="utf-8"?>
<sst xmlns="http://schemas.openxmlformats.org/spreadsheetml/2006/main" count="172" uniqueCount="82">
  <si>
    <t>Income</t>
  </si>
  <si>
    <t>Expenditure</t>
  </si>
  <si>
    <t>Balance in year</t>
  </si>
  <si>
    <t>2016/17</t>
  </si>
  <si>
    <t>2017/18</t>
  </si>
  <si>
    <t>2018/19</t>
  </si>
  <si>
    <t>2019/20</t>
  </si>
  <si>
    <t>2020/21</t>
  </si>
  <si>
    <t>Last Actual</t>
  </si>
  <si>
    <t>Current</t>
  </si>
  <si>
    <t>Year</t>
  </si>
  <si>
    <t>Budget</t>
  </si>
  <si>
    <t xml:space="preserve">Year </t>
  </si>
  <si>
    <t>Delegated Budget</t>
  </si>
  <si>
    <t>School Generated</t>
  </si>
  <si>
    <t>Teaching Staff</t>
  </si>
  <si>
    <t>Non Teaching Staff</t>
  </si>
  <si>
    <t>Universal Free School Meals</t>
  </si>
  <si>
    <t>Pupil Premium/ Service Premium</t>
  </si>
  <si>
    <t>Non staff costs</t>
  </si>
  <si>
    <t>School Budget Deficit Recovery Plan</t>
  </si>
  <si>
    <t>Reserves overall at end of financial year</t>
  </si>
  <si>
    <t>Recovery Plan submission for school with projected deficit prediction:</t>
  </si>
  <si>
    <t>£</t>
  </si>
  <si>
    <t>Total Income</t>
  </si>
  <si>
    <t>Total Expenditure</t>
  </si>
  <si>
    <t>Opening balance at start of financial year</t>
  </si>
  <si>
    <t>Number of Years estimated savings to be achieved over:</t>
  </si>
  <si>
    <t>Non Staff costs</t>
  </si>
  <si>
    <t>Teaching Staff costs</t>
  </si>
  <si>
    <t>Non Teaching Staff costs</t>
  </si>
  <si>
    <t xml:space="preserve"> </t>
  </si>
  <si>
    <t>Income streams identified</t>
  </si>
  <si>
    <t xml:space="preserve">Additional income and expenditure savings identified please provide details and amount </t>
  </si>
  <si>
    <t>Assumptions</t>
  </si>
  <si>
    <t>Notes</t>
  </si>
  <si>
    <t>Total additional income per annum</t>
  </si>
  <si>
    <t>Total saving on expenditure per annum</t>
  </si>
  <si>
    <t>Total saved against deficit in year</t>
  </si>
  <si>
    <t>Cumulative savings</t>
  </si>
  <si>
    <t>Current summary position from Budget Plan 2017/18</t>
  </si>
  <si>
    <t>Name of Diocesan School</t>
  </si>
  <si>
    <t>Proposed Family of Schools:</t>
  </si>
  <si>
    <t>Authorised by</t>
  </si>
  <si>
    <t>Headteacher</t>
  </si>
  <si>
    <t>Chair of Governing Body</t>
  </si>
  <si>
    <t>Westminster example</t>
  </si>
  <si>
    <t>Review of curriculum delivery saving one p/time post 0.5 M6</t>
  </si>
  <si>
    <t>Review of LSA provison saving two posts part time</t>
  </si>
  <si>
    <t>After school club expansion</t>
  </si>
  <si>
    <t xml:space="preserve">School hall hire </t>
  </si>
  <si>
    <t>Additional places requested by parents</t>
  </si>
  <si>
    <t>Profit from letting after salaries and heating</t>
  </si>
  <si>
    <t>Breakfast club  launched</t>
  </si>
  <si>
    <t>Predicted uptake from parental survey</t>
  </si>
  <si>
    <t>2020/21 NFF fully implemented</t>
  </si>
  <si>
    <t>Assume grant is to continue</t>
  </si>
  <si>
    <t>Saving two full time post HLTA</t>
  </si>
  <si>
    <t>low reserves</t>
  </si>
  <si>
    <t>Review of Energy costs-group buying agreement</t>
  </si>
  <si>
    <t>Shared professional services with local schools</t>
  </si>
  <si>
    <t>Shared services with local schools one post</t>
  </si>
  <si>
    <t>Re-tender catering contract</t>
  </si>
  <si>
    <t>Further curriculum review saving one part time post 0.5 M6</t>
  </si>
  <si>
    <t>Re -tender photocopying contract via CMP</t>
  </si>
  <si>
    <t>xxxxx</t>
  </si>
  <si>
    <t>Offset predicted deficit</t>
  </si>
  <si>
    <t>Grant application Sutton Trust Library Development</t>
  </si>
  <si>
    <t xml:space="preserve">As your school has identified either significantly reducing reserves or a deficit budget position in your three year budget plan , there will be a </t>
  </si>
  <si>
    <t xml:space="preserve">provide savings on your existing expenditure. It is a requirement of the Acadmey Financial Handbook that academies operate within their budget </t>
  </si>
  <si>
    <t xml:space="preserve"> and have financial sustainability as a Trust. </t>
  </si>
  <si>
    <t>In the difficult financial climate we would ask schools to be aiming for a 2-3% contingency in their budget planning. Please can you complete</t>
  </si>
  <si>
    <t>the information below which will be submitted to the Diocesan Trustees and then the DfE/RSC with your application.</t>
  </si>
  <si>
    <t xml:space="preserve">requirement to produce a recovery plan and identify the areas your Governing Board are proposing to either generate additional income or </t>
  </si>
  <si>
    <t>Reserves percentage of total income for the school</t>
  </si>
  <si>
    <t>Staff changes due to Leavers/Leadership Team</t>
  </si>
  <si>
    <t>Lettings and Hall Hire</t>
  </si>
  <si>
    <t>Reduction in support staff/Natural &amp; 1:1</t>
  </si>
  <si>
    <t>2021/22</t>
  </si>
  <si>
    <t>2022/23</t>
  </si>
  <si>
    <t>2023/24</t>
  </si>
  <si>
    <t>Current summary position from Budget Plan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</si>
</sst>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;[Red]\-&quot;£&quot;#,##0"/>
    <numFmt numFmtId="165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6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6" borderId="0" xfId="0" applyFont="1" applyFill="1"/>
    <xf numFmtId="0" fontId="1" fillId="6" borderId="1" xfId="0" applyFont="1" applyFill="1" applyBorder="1"/>
    <xf numFmtId="0" fontId="1" fillId="6" borderId="0" xfId="0" applyFont="1" applyFill="1" applyBorder="1"/>
    <xf numFmtId="0" fontId="0" fillId="0" borderId="0" xfId="0" applyFont="1"/>
    <xf numFmtId="0" fontId="0" fillId="0" borderId="1" xfId="0" applyFont="1" applyBorder="1"/>
    <xf numFmtId="0" fontId="2" fillId="5" borderId="1" xfId="0" applyFont="1" applyFill="1" applyBorder="1"/>
    <xf numFmtId="0" fontId="2" fillId="4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2" fillId="2" borderId="1" xfId="0" applyFont="1" applyFill="1" applyBorder="1"/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4" xfId="0" applyFont="1" applyBorder="1"/>
    <xf numFmtId="164" fontId="0" fillId="0" borderId="3" xfId="0" applyNumberFormat="1" applyFont="1" applyBorder="1"/>
    <xf numFmtId="164" fontId="0" fillId="0" borderId="5" xfId="0" applyNumberFormat="1" applyFont="1" applyBorder="1"/>
    <xf numFmtId="164" fontId="0" fillId="0" borderId="0" xfId="0" applyNumberFormat="1" applyFont="1"/>
    <xf numFmtId="164" fontId="0" fillId="0" borderId="4" xfId="0" applyNumberFormat="1" applyFont="1" applyBorder="1"/>
    <xf numFmtId="0" fontId="0" fillId="0" borderId="1" xfId="0" applyFont="1" applyBorder="1"/>
    <xf numFmtId="165" fontId="1" fillId="0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/>
    <xf numFmtId="10" fontId="0" fillId="0" borderId="1" xfId="0" applyNumberFormat="1" applyFont="1" applyBorder="1"/>
    <xf numFmtId="165" fontId="1" fillId="6" borderId="1" xfId="0" applyNumberFormat="1" applyFont="1" applyFill="1" applyBorder="1" applyAlignment="1">
      <alignment horizontal="center" vertical="center"/>
    </xf>
    <xf numFmtId="165" fontId="1" fillId="6" borderId="3" xfId="0" applyNumberFormat="1" applyFont="1" applyFill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165" fontId="0" fillId="0" borderId="8" xfId="0" applyNumberFormat="1" applyFont="1" applyBorder="1" applyAlignment="1">
      <alignment horizontal="center"/>
    </xf>
    <xf numFmtId="165" fontId="0" fillId="7" borderId="1" xfId="0" applyNumberFormat="1" applyFont="1" applyFill="1" applyBorder="1"/>
    <xf numFmtId="165" fontId="0" fillId="0" borderId="1" xfId="0" applyNumberFormat="1" applyFont="1" applyBorder="1"/>
    <xf numFmtId="165" fontId="0" fillId="7" borderId="2" xfId="0" applyNumberFormat="1" applyFont="1" applyFill="1" applyBorder="1" applyAlignment="1">
      <alignment horizontal="center"/>
    </xf>
    <xf numFmtId="165" fontId="0" fillId="0" borderId="9" xfId="0" applyNumberFormat="1" applyFont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165" fontId="1" fillId="6" borderId="1" xfId="0" applyNumberFormat="1" applyFont="1" applyFill="1" applyBorder="1"/>
    <xf numFmtId="165" fontId="0" fillId="0" borderId="2" xfId="0" applyNumberFormat="1" applyFont="1" applyBorder="1" applyAlignment="1">
      <alignment horizontal="center"/>
    </xf>
    <xf numFmtId="0" fontId="1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" xfId="0" applyFont="1" applyBorder="1"/>
    <xf numFmtId="0" fontId="0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762001</xdr:colOff>
      <xdr:row>3</xdr:row>
      <xdr:rowOff>76201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A11603-B9E0-4E16-8057-5F287ED2D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647701" cy="6477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647701</xdr:colOff>
      <xdr:row>3</xdr:row>
      <xdr:rowOff>114301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4FDDAE1-A658-4794-A176-3A7EC4D4E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647701" cy="647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G96"/>
  <sheetViews>
    <sheetView tabSelected="1" workbookViewId="0">
      <selection activeCell="A3" sqref="A3"/>
    </sheetView>
  </sheetViews>
  <sheetFormatPr baseColWidth="10" defaultColWidth="8.83203125" defaultRowHeight="15" x14ac:dyDescent="0.2"/>
  <cols>
    <col min="1" max="1" width="58.33203125" customWidth="1"/>
    <col min="2" max="2" width="15.83203125" customWidth="1"/>
    <col min="3" max="3" width="14.6640625" customWidth="1"/>
    <col min="4" max="4" width="15.33203125" customWidth="1"/>
    <col min="5" max="5" width="13.5" customWidth="1"/>
    <col min="6" max="6" width="14.33203125" bestFit="1" customWidth="1"/>
    <col min="7" max="7" width="40.83203125" customWidth="1"/>
  </cols>
  <sheetData>
    <row r="5" spans="1:7" x14ac:dyDescent="0.2">
      <c r="A5" s="3" t="s">
        <v>22</v>
      </c>
      <c r="B5" s="11"/>
      <c r="C5" s="11"/>
      <c r="D5" s="11"/>
      <c r="E5" s="11"/>
      <c r="F5" s="11"/>
      <c r="G5" s="11"/>
    </row>
    <row r="6" spans="1:7" x14ac:dyDescent="0.2">
      <c r="A6" s="3"/>
      <c r="B6" s="11"/>
      <c r="C6" s="11"/>
      <c r="D6" s="11"/>
      <c r="E6" s="11"/>
      <c r="F6" s="11"/>
      <c r="G6" s="11"/>
    </row>
    <row r="7" spans="1:7" x14ac:dyDescent="0.2">
      <c r="A7" s="47" t="s">
        <v>68</v>
      </c>
      <c r="B7" s="47"/>
      <c r="C7" s="47"/>
      <c r="D7" s="47"/>
      <c r="E7" s="47"/>
      <c r="F7" s="47"/>
      <c r="G7" s="11"/>
    </row>
    <row r="8" spans="1:7" x14ac:dyDescent="0.2">
      <c r="A8" s="47" t="s">
        <v>73</v>
      </c>
      <c r="B8" s="47"/>
      <c r="C8" s="47"/>
      <c r="D8" s="47"/>
      <c r="E8" s="47"/>
      <c r="F8" s="47"/>
      <c r="G8" s="11"/>
    </row>
    <row r="9" spans="1:7" x14ac:dyDescent="0.2">
      <c r="A9" s="47" t="s">
        <v>69</v>
      </c>
      <c r="B9" s="47"/>
      <c r="C9" s="47"/>
      <c r="D9" s="47"/>
      <c r="E9" s="47"/>
      <c r="F9" s="47"/>
      <c r="G9" s="11"/>
    </row>
    <row r="10" spans="1:7" x14ac:dyDescent="0.2">
      <c r="A10" s="47" t="s">
        <v>70</v>
      </c>
      <c r="B10" s="47"/>
      <c r="C10" s="47"/>
      <c r="D10" s="47"/>
      <c r="E10" s="47"/>
      <c r="F10" s="47"/>
      <c r="G10" s="11"/>
    </row>
    <row r="11" spans="1:7" x14ac:dyDescent="0.2">
      <c r="A11" s="47" t="s">
        <v>71</v>
      </c>
      <c r="B11" s="47"/>
      <c r="C11" s="47"/>
      <c r="D11" s="47"/>
      <c r="E11" s="47"/>
      <c r="F11" s="47"/>
      <c r="G11" s="11"/>
    </row>
    <row r="12" spans="1:7" x14ac:dyDescent="0.2">
      <c r="A12" s="3" t="s">
        <v>72</v>
      </c>
      <c r="B12" s="11"/>
      <c r="C12" s="11"/>
      <c r="D12" s="11"/>
      <c r="E12" s="11"/>
      <c r="F12" s="11"/>
      <c r="G12" s="11"/>
    </row>
    <row r="13" spans="1:7" x14ac:dyDescent="0.2">
      <c r="A13" s="11"/>
      <c r="B13" s="11"/>
      <c r="C13" s="11"/>
      <c r="D13" s="11"/>
      <c r="E13" s="11"/>
      <c r="F13" s="11"/>
      <c r="G13" s="11"/>
    </row>
    <row r="14" spans="1:7" x14ac:dyDescent="0.2">
      <c r="A14" s="2" t="s">
        <v>41</v>
      </c>
      <c r="B14" s="49"/>
      <c r="C14" s="49"/>
      <c r="D14" s="49"/>
      <c r="E14" s="49"/>
      <c r="F14" s="49"/>
      <c r="G14" s="11"/>
    </row>
    <row r="15" spans="1:7" x14ac:dyDescent="0.2">
      <c r="A15" s="2" t="s">
        <v>42</v>
      </c>
      <c r="B15" s="50"/>
      <c r="C15" s="51"/>
      <c r="D15" s="51"/>
      <c r="E15" s="51"/>
      <c r="F15" s="51"/>
      <c r="G15" s="11"/>
    </row>
    <row r="16" spans="1:7" x14ac:dyDescent="0.2">
      <c r="A16" s="3" t="s">
        <v>81</v>
      </c>
      <c r="B16" s="1" t="s">
        <v>8</v>
      </c>
      <c r="C16" s="1" t="s">
        <v>9</v>
      </c>
      <c r="D16" s="1" t="s">
        <v>11</v>
      </c>
      <c r="E16" s="1" t="s">
        <v>11</v>
      </c>
      <c r="F16" s="1" t="s">
        <v>11</v>
      </c>
      <c r="G16" s="11"/>
    </row>
    <row r="17" spans="1:7" x14ac:dyDescent="0.2">
      <c r="A17" s="11"/>
      <c r="B17" s="1"/>
      <c r="C17" s="1" t="s">
        <v>10</v>
      </c>
      <c r="D17" s="1" t="s">
        <v>12</v>
      </c>
      <c r="E17" s="1" t="s">
        <v>12</v>
      </c>
      <c r="F17" s="1" t="s">
        <v>12</v>
      </c>
      <c r="G17" s="11"/>
    </row>
    <row r="18" spans="1:7" x14ac:dyDescent="0.2">
      <c r="A18" s="11"/>
      <c r="B18" s="1" t="s">
        <v>6</v>
      </c>
      <c r="C18" s="1" t="s">
        <v>7</v>
      </c>
      <c r="D18" s="1" t="s">
        <v>78</v>
      </c>
      <c r="E18" s="1" t="s">
        <v>79</v>
      </c>
      <c r="F18" s="1" t="s">
        <v>80</v>
      </c>
      <c r="G18" s="11"/>
    </row>
    <row r="19" spans="1:7" x14ac:dyDescent="0.2">
      <c r="A19" s="11"/>
      <c r="B19" s="1" t="s">
        <v>23</v>
      </c>
      <c r="C19" s="1" t="s">
        <v>23</v>
      </c>
      <c r="D19" s="1" t="s">
        <v>23</v>
      </c>
      <c r="E19" s="1" t="s">
        <v>23</v>
      </c>
      <c r="F19" s="1" t="s">
        <v>23</v>
      </c>
      <c r="G19" s="11"/>
    </row>
    <row r="20" spans="1:7" x14ac:dyDescent="0.2">
      <c r="A20" s="12" t="s">
        <v>26</v>
      </c>
      <c r="B20" s="28"/>
      <c r="C20" s="28"/>
      <c r="D20" s="28"/>
      <c r="E20" s="28"/>
      <c r="F20" s="28"/>
      <c r="G20" s="11"/>
    </row>
    <row r="21" spans="1:7" x14ac:dyDescent="0.2">
      <c r="A21" s="13" t="s">
        <v>0</v>
      </c>
      <c r="B21" s="29"/>
      <c r="C21" s="29"/>
      <c r="D21" s="29"/>
      <c r="E21" s="29"/>
      <c r="F21" s="29"/>
      <c r="G21" s="11"/>
    </row>
    <row r="22" spans="1:7" x14ac:dyDescent="0.2">
      <c r="A22" s="14" t="s">
        <v>13</v>
      </c>
      <c r="B22" s="30"/>
      <c r="C22" s="30"/>
      <c r="D22" s="30"/>
      <c r="E22" s="30"/>
      <c r="F22" s="30"/>
      <c r="G22" s="11"/>
    </row>
    <row r="23" spans="1:7" x14ac:dyDescent="0.2">
      <c r="A23" s="14" t="s">
        <v>18</v>
      </c>
      <c r="B23" s="30"/>
      <c r="C23" s="30"/>
      <c r="D23" s="30"/>
      <c r="E23" s="30"/>
      <c r="F23" s="30"/>
      <c r="G23" s="11"/>
    </row>
    <row r="24" spans="1:7" x14ac:dyDescent="0.2">
      <c r="A24" s="14" t="s">
        <v>14</v>
      </c>
      <c r="B24" s="30"/>
      <c r="C24" s="30"/>
      <c r="D24" s="30"/>
      <c r="E24" s="30"/>
      <c r="F24" s="30"/>
      <c r="G24" s="11"/>
    </row>
    <row r="25" spans="1:7" x14ac:dyDescent="0.2">
      <c r="A25" s="14" t="s">
        <v>17</v>
      </c>
      <c r="B25" s="30"/>
      <c r="C25" s="30"/>
      <c r="D25" s="30"/>
      <c r="E25" s="30"/>
      <c r="F25" s="30"/>
      <c r="G25" s="11"/>
    </row>
    <row r="26" spans="1:7" x14ac:dyDescent="0.2">
      <c r="A26" s="15" t="s">
        <v>24</v>
      </c>
      <c r="B26" s="31">
        <f>SUM(B22:B25)</f>
        <v>0</v>
      </c>
      <c r="C26" s="31">
        <f>SUM(C22:C25)</f>
        <v>0</v>
      </c>
      <c r="D26" s="31">
        <f>SUM(D22:D25)</f>
        <v>0</v>
      </c>
      <c r="E26" s="31">
        <f>SUM(E22:E25)</f>
        <v>0</v>
      </c>
      <c r="F26" s="31">
        <f>SUM(F22:F25)</f>
        <v>0</v>
      </c>
      <c r="G26" s="11"/>
    </row>
    <row r="27" spans="1:7" x14ac:dyDescent="0.2">
      <c r="A27" s="13" t="s">
        <v>1</v>
      </c>
      <c r="B27" s="29"/>
      <c r="C27" s="29"/>
      <c r="D27" s="29"/>
      <c r="E27" s="29"/>
      <c r="F27" s="29"/>
      <c r="G27" s="11"/>
    </row>
    <row r="28" spans="1:7" x14ac:dyDescent="0.2">
      <c r="A28" s="14" t="s">
        <v>15</v>
      </c>
      <c r="B28" s="30"/>
      <c r="C28" s="30"/>
      <c r="D28" s="30"/>
      <c r="E28" s="30"/>
      <c r="F28" s="30"/>
      <c r="G28" s="11"/>
    </row>
    <row r="29" spans="1:7" x14ac:dyDescent="0.2">
      <c r="A29" s="14" t="s">
        <v>16</v>
      </c>
      <c r="B29" s="30"/>
      <c r="C29" s="30"/>
      <c r="D29" s="30"/>
      <c r="E29" s="30"/>
      <c r="F29" s="30"/>
      <c r="G29" s="11"/>
    </row>
    <row r="30" spans="1:7" x14ac:dyDescent="0.2">
      <c r="A30" s="14" t="s">
        <v>19</v>
      </c>
      <c r="B30" s="30"/>
      <c r="C30" s="30"/>
      <c r="D30" s="30"/>
      <c r="E30" s="30"/>
      <c r="F30" s="30"/>
      <c r="G30" s="11"/>
    </row>
    <row r="31" spans="1:7" x14ac:dyDescent="0.2">
      <c r="A31" s="16" t="s">
        <v>25</v>
      </c>
      <c r="B31" s="30">
        <f>SUM(B28:B30)</f>
        <v>0</v>
      </c>
      <c r="C31" s="30">
        <f>SUM(C28:C30)</f>
        <v>0</v>
      </c>
      <c r="D31" s="30">
        <f>SUM(D28:D30)</f>
        <v>0</v>
      </c>
      <c r="E31" s="30">
        <f>SUM(E28:E30)</f>
        <v>0</v>
      </c>
      <c r="F31" s="30">
        <f>SUM(F28:F30)</f>
        <v>0</v>
      </c>
      <c r="G31" s="11"/>
    </row>
    <row r="32" spans="1:7" x14ac:dyDescent="0.2">
      <c r="A32" s="17" t="s">
        <v>2</v>
      </c>
      <c r="B32" s="30">
        <f>SUM(B26-B31)</f>
        <v>0</v>
      </c>
      <c r="C32" s="30">
        <f t="shared" ref="C32:F32" si="0">SUM(C26-C31)</f>
        <v>0</v>
      </c>
      <c r="D32" s="30">
        <f t="shared" si="0"/>
        <v>0</v>
      </c>
      <c r="E32" s="30">
        <f t="shared" si="0"/>
        <v>0</v>
      </c>
      <c r="F32" s="30">
        <f t="shared" si="0"/>
        <v>0</v>
      </c>
      <c r="G32" s="11"/>
    </row>
    <row r="33" spans="1:7" x14ac:dyDescent="0.2">
      <c r="A33" s="17" t="s">
        <v>21</v>
      </c>
      <c r="B33" s="30"/>
      <c r="C33" s="30">
        <f>+C20+C32</f>
        <v>0</v>
      </c>
      <c r="D33" s="30">
        <f t="shared" ref="D33:F33" si="1">+D20+D32</f>
        <v>0</v>
      </c>
      <c r="E33" s="30">
        <f t="shared" si="1"/>
        <v>0</v>
      </c>
      <c r="F33" s="30">
        <f t="shared" si="1"/>
        <v>0</v>
      </c>
      <c r="G33" s="11"/>
    </row>
    <row r="34" spans="1:7" x14ac:dyDescent="0.2">
      <c r="A34" s="33" t="s">
        <v>74</v>
      </c>
      <c r="B34" s="27" t="s">
        <v>31</v>
      </c>
      <c r="C34" s="34" t="e">
        <f>SUM(C33/C26)</f>
        <v>#DIV/0!</v>
      </c>
      <c r="D34" s="34" t="e">
        <f t="shared" ref="D34:F34" si="2">SUM(D33/D26)</f>
        <v>#DIV/0!</v>
      </c>
      <c r="E34" s="34" t="e">
        <f t="shared" si="2"/>
        <v>#DIV/0!</v>
      </c>
      <c r="F34" s="34" t="e">
        <f t="shared" si="2"/>
        <v>#DIV/0!</v>
      </c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2" t="s">
        <v>20</v>
      </c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ht="16" x14ac:dyDescent="0.2">
      <c r="A39" s="7" t="s">
        <v>27</v>
      </c>
      <c r="B39" s="12"/>
      <c r="C39" s="11"/>
      <c r="D39" s="11"/>
      <c r="E39" s="11"/>
      <c r="F39" s="11"/>
      <c r="G39" s="11"/>
    </row>
    <row r="40" spans="1:7" x14ac:dyDescent="0.2">
      <c r="A40" s="18"/>
      <c r="B40" s="19"/>
      <c r="C40" s="11"/>
      <c r="D40" s="11"/>
      <c r="E40" s="11"/>
      <c r="F40" s="11"/>
      <c r="G40" s="11" t="s">
        <v>31</v>
      </c>
    </row>
    <row r="41" spans="1:7" ht="32" x14ac:dyDescent="0.2">
      <c r="A41" s="6" t="s">
        <v>33</v>
      </c>
      <c r="B41" s="11"/>
      <c r="C41" s="1" t="s">
        <v>6</v>
      </c>
      <c r="D41" s="1" t="s">
        <v>7</v>
      </c>
      <c r="E41" s="1" t="s">
        <v>78</v>
      </c>
      <c r="F41" s="1" t="s">
        <v>79</v>
      </c>
      <c r="G41" s="1" t="s">
        <v>34</v>
      </c>
    </row>
    <row r="42" spans="1:7" x14ac:dyDescent="0.2">
      <c r="A42" s="8" t="s">
        <v>0</v>
      </c>
      <c r="B42" s="11"/>
      <c r="C42" s="4" t="s">
        <v>23</v>
      </c>
      <c r="D42" s="4" t="s">
        <v>23</v>
      </c>
      <c r="E42" s="4" t="s">
        <v>23</v>
      </c>
      <c r="F42" s="4" t="s">
        <v>23</v>
      </c>
      <c r="G42" s="1" t="s">
        <v>35</v>
      </c>
    </row>
    <row r="43" spans="1:7" x14ac:dyDescent="0.2">
      <c r="A43" s="12" t="s">
        <v>32</v>
      </c>
      <c r="B43" s="11"/>
      <c r="C43" s="5"/>
      <c r="D43" s="5"/>
      <c r="E43" s="5"/>
      <c r="F43" s="5"/>
      <c r="G43" s="11"/>
    </row>
    <row r="44" spans="1:7" x14ac:dyDescent="0.2">
      <c r="A44" s="20" t="s">
        <v>76</v>
      </c>
      <c r="B44" s="11"/>
      <c r="C44" s="28"/>
      <c r="D44" s="28"/>
      <c r="E44" s="28"/>
      <c r="F44" s="28"/>
      <c r="G44" s="12"/>
    </row>
    <row r="45" spans="1:7" x14ac:dyDescent="0.2">
      <c r="A45" s="22"/>
      <c r="B45" s="11"/>
      <c r="C45" s="28"/>
      <c r="D45" s="28"/>
      <c r="E45" s="28"/>
      <c r="F45" s="28"/>
      <c r="G45" s="12"/>
    </row>
    <row r="46" spans="1:7" x14ac:dyDescent="0.2">
      <c r="A46" s="21"/>
      <c r="B46" s="11"/>
      <c r="C46" s="28"/>
      <c r="D46" s="28"/>
      <c r="E46" s="28"/>
      <c r="F46" s="28"/>
      <c r="G46" s="12"/>
    </row>
    <row r="47" spans="1:7" x14ac:dyDescent="0.2">
      <c r="A47" s="9" t="s">
        <v>36</v>
      </c>
      <c r="B47" s="11"/>
      <c r="C47" s="35">
        <f>SUM(C44:C46)</f>
        <v>0</v>
      </c>
      <c r="D47" s="35">
        <f t="shared" ref="D47:F47" si="3">SUM(D44:D46)</f>
        <v>0</v>
      </c>
      <c r="E47" s="35">
        <f t="shared" si="3"/>
        <v>0</v>
      </c>
      <c r="F47" s="35">
        <f t="shared" si="3"/>
        <v>0</v>
      </c>
      <c r="G47" s="11"/>
    </row>
    <row r="48" spans="1:7" x14ac:dyDescent="0.2">
      <c r="A48" s="10" t="s">
        <v>1</v>
      </c>
      <c r="B48" s="11"/>
      <c r="C48" s="36" t="s">
        <v>23</v>
      </c>
      <c r="D48" s="36" t="s">
        <v>23</v>
      </c>
      <c r="E48" s="36" t="s">
        <v>23</v>
      </c>
      <c r="F48" s="36" t="s">
        <v>23</v>
      </c>
      <c r="G48" s="11"/>
    </row>
    <row r="49" spans="1:7" x14ac:dyDescent="0.2">
      <c r="A49" s="2" t="s">
        <v>29</v>
      </c>
      <c r="B49" s="11"/>
      <c r="C49" s="37"/>
      <c r="D49" s="38"/>
      <c r="E49" s="38"/>
      <c r="F49" s="39"/>
      <c r="G49" s="11"/>
    </row>
    <row r="50" spans="1:7" x14ac:dyDescent="0.2">
      <c r="A50" s="20" t="s">
        <v>75</v>
      </c>
      <c r="B50" s="11"/>
      <c r="C50" s="41"/>
      <c r="D50" s="41"/>
      <c r="E50" s="41"/>
      <c r="F50" s="41"/>
      <c r="G50" s="12"/>
    </row>
    <row r="52" spans="1:7" x14ac:dyDescent="0.2">
      <c r="A52" s="22"/>
      <c r="B52" s="11"/>
      <c r="C52" s="41"/>
      <c r="D52" s="41"/>
      <c r="E52" s="41"/>
      <c r="F52" s="41"/>
      <c r="G52" s="12"/>
    </row>
    <row r="53" spans="1:7" x14ac:dyDescent="0.2">
      <c r="A53" s="21"/>
      <c r="B53" s="11"/>
      <c r="C53" s="41"/>
      <c r="D53" s="41"/>
      <c r="E53" s="41"/>
      <c r="F53" s="41"/>
      <c r="G53" s="12"/>
    </row>
    <row r="54" spans="1:7" x14ac:dyDescent="0.2">
      <c r="A54" s="2" t="s">
        <v>30</v>
      </c>
      <c r="B54" s="11"/>
      <c r="C54" s="46"/>
      <c r="D54" s="43"/>
      <c r="E54" s="43"/>
      <c r="F54" s="44"/>
      <c r="G54" s="11"/>
    </row>
    <row r="55" spans="1:7" x14ac:dyDescent="0.2">
      <c r="A55" s="22" t="s">
        <v>77</v>
      </c>
      <c r="B55" s="11"/>
      <c r="C55" s="41"/>
      <c r="D55" s="41"/>
      <c r="E55" s="41"/>
      <c r="F55" s="41"/>
      <c r="G55" s="12"/>
    </row>
    <row r="56" spans="1:7" x14ac:dyDescent="0.2">
      <c r="A56" s="26"/>
      <c r="B56" s="11"/>
      <c r="C56" s="41"/>
      <c r="D56" s="41"/>
      <c r="E56" s="41"/>
      <c r="F56" s="41"/>
      <c r="G56" s="12"/>
    </row>
    <row r="57" spans="1:7" x14ac:dyDescent="0.2">
      <c r="A57" s="22"/>
      <c r="B57" s="11"/>
      <c r="C57" s="41"/>
      <c r="D57" s="41"/>
      <c r="E57" s="41"/>
      <c r="F57" s="41"/>
      <c r="G57" s="12"/>
    </row>
    <row r="58" spans="1:7" x14ac:dyDescent="0.2">
      <c r="A58" s="21"/>
      <c r="B58" s="11"/>
      <c r="C58" s="41"/>
      <c r="D58" s="41"/>
      <c r="E58" s="41"/>
      <c r="F58" s="41"/>
      <c r="G58" s="12"/>
    </row>
    <row r="59" spans="1:7" x14ac:dyDescent="0.2">
      <c r="A59" s="2" t="s">
        <v>28</v>
      </c>
      <c r="B59" s="11"/>
      <c r="C59" s="46"/>
      <c r="D59" s="43"/>
      <c r="E59" s="43"/>
      <c r="F59" s="44"/>
      <c r="G59" s="11"/>
    </row>
    <row r="60" spans="1:7" x14ac:dyDescent="0.2">
      <c r="A60" s="20"/>
      <c r="B60" s="11"/>
      <c r="C60" s="41"/>
      <c r="D60" s="41"/>
      <c r="E60" s="41"/>
      <c r="F60" s="41"/>
      <c r="G60" s="12"/>
    </row>
    <row r="61" spans="1:7" x14ac:dyDescent="0.2">
      <c r="A61" s="22"/>
      <c r="B61" s="11"/>
      <c r="C61" s="41"/>
      <c r="D61" s="41"/>
      <c r="E61" s="41"/>
      <c r="F61" s="41"/>
      <c r="G61" s="12"/>
    </row>
    <row r="62" spans="1:7" x14ac:dyDescent="0.2">
      <c r="A62" s="22"/>
      <c r="B62" s="11"/>
      <c r="C62" s="41"/>
      <c r="D62" s="41"/>
      <c r="E62" s="41"/>
      <c r="F62" s="41"/>
      <c r="G62" s="12"/>
    </row>
    <row r="63" spans="1:7" x14ac:dyDescent="0.2">
      <c r="A63" s="22"/>
      <c r="B63" s="11"/>
      <c r="C63" s="41"/>
      <c r="D63" s="41"/>
      <c r="E63" s="41"/>
      <c r="F63" s="41"/>
      <c r="G63" s="12"/>
    </row>
    <row r="64" spans="1:7" x14ac:dyDescent="0.2">
      <c r="A64" s="24"/>
      <c r="B64" s="11"/>
      <c r="C64" s="41"/>
      <c r="D64" s="41"/>
      <c r="E64" s="41"/>
      <c r="F64" s="41"/>
      <c r="G64" s="12"/>
    </row>
    <row r="65" spans="1:7" x14ac:dyDescent="0.2">
      <c r="A65" s="9" t="s">
        <v>37</v>
      </c>
      <c r="B65" s="11"/>
      <c r="C65" s="45">
        <f>SUM(C50:C64)</f>
        <v>0</v>
      </c>
      <c r="D65" s="45">
        <f t="shared" ref="D65:F65" si="4">SUM(D50:D64)</f>
        <v>0</v>
      </c>
      <c r="E65" s="45">
        <f t="shared" si="4"/>
        <v>0</v>
      </c>
      <c r="F65" s="45">
        <f t="shared" si="4"/>
        <v>0</v>
      </c>
      <c r="G65" s="11"/>
    </row>
    <row r="66" spans="1:7" x14ac:dyDescent="0.2">
      <c r="A66" s="2" t="s">
        <v>38</v>
      </c>
      <c r="B66" s="11"/>
      <c r="C66" s="41">
        <f>SUM(C47+C65)</f>
        <v>0</v>
      </c>
      <c r="D66" s="41">
        <f t="shared" ref="D66:F66" si="5">SUM(D47+D65)</f>
        <v>0</v>
      </c>
      <c r="E66" s="41">
        <f t="shared" si="5"/>
        <v>0</v>
      </c>
      <c r="F66" s="41">
        <f t="shared" si="5"/>
        <v>0</v>
      </c>
      <c r="G66" s="11"/>
    </row>
    <row r="67" spans="1:7" x14ac:dyDescent="0.2">
      <c r="A67" s="2" t="s">
        <v>39</v>
      </c>
      <c r="B67" s="11"/>
      <c r="C67" s="41">
        <f>+C66</f>
        <v>0</v>
      </c>
      <c r="D67" s="41">
        <f>+C66+D66</f>
        <v>0</v>
      </c>
      <c r="E67" s="41">
        <f>+D66+E66</f>
        <v>0</v>
      </c>
      <c r="F67" s="41">
        <f>+E66+F66</f>
        <v>0</v>
      </c>
      <c r="G67" s="11"/>
    </row>
    <row r="68" spans="1:7" x14ac:dyDescent="0.2">
      <c r="A68" s="11"/>
      <c r="B68" s="11"/>
      <c r="C68" s="11"/>
      <c r="D68" s="11"/>
      <c r="E68" s="11"/>
      <c r="F68" s="11"/>
      <c r="G68" s="11"/>
    </row>
    <row r="69" spans="1:7" x14ac:dyDescent="0.2">
      <c r="A69" s="11"/>
      <c r="B69" s="11"/>
      <c r="C69" s="11"/>
      <c r="D69" s="11"/>
      <c r="E69" s="11"/>
      <c r="F69" s="11"/>
      <c r="G69" s="11"/>
    </row>
    <row r="70" spans="1:7" x14ac:dyDescent="0.2">
      <c r="A70" s="11"/>
      <c r="B70" s="11"/>
      <c r="C70" s="11"/>
      <c r="D70" s="11"/>
      <c r="E70" s="11"/>
      <c r="F70" s="11"/>
      <c r="G70" s="11"/>
    </row>
    <row r="71" spans="1:7" x14ac:dyDescent="0.2">
      <c r="A71" s="2" t="s">
        <v>43</v>
      </c>
      <c r="B71" s="48"/>
      <c r="C71" s="48"/>
      <c r="D71" s="48"/>
      <c r="E71" s="48"/>
      <c r="F71" s="11"/>
      <c r="G71" s="11"/>
    </row>
    <row r="72" spans="1:7" x14ac:dyDescent="0.2">
      <c r="A72" s="12" t="s">
        <v>44</v>
      </c>
      <c r="B72" s="48"/>
      <c r="C72" s="48"/>
      <c r="D72" s="48"/>
      <c r="E72" s="48"/>
      <c r="F72" s="11"/>
      <c r="G72" s="11"/>
    </row>
    <row r="73" spans="1:7" x14ac:dyDescent="0.2">
      <c r="A73" s="12" t="s">
        <v>45</v>
      </c>
      <c r="B73" s="48"/>
      <c r="C73" s="48"/>
      <c r="D73" s="48"/>
      <c r="E73" s="48"/>
      <c r="F73" s="11"/>
      <c r="G73" s="11"/>
    </row>
    <row r="74" spans="1:7" x14ac:dyDescent="0.2">
      <c r="A74" s="25"/>
      <c r="B74" s="11"/>
      <c r="C74" s="11"/>
      <c r="D74" s="11"/>
      <c r="E74" s="11"/>
      <c r="F74" s="11"/>
      <c r="G74" s="11"/>
    </row>
    <row r="75" spans="1:7" x14ac:dyDescent="0.2">
      <c r="A75" s="11"/>
      <c r="B75" s="11"/>
      <c r="C75" s="11"/>
      <c r="D75" s="11"/>
      <c r="E75" s="11"/>
      <c r="F75" s="11"/>
      <c r="G75" s="11"/>
    </row>
    <row r="76" spans="1:7" x14ac:dyDescent="0.2">
      <c r="A76" s="11"/>
      <c r="B76" s="11"/>
      <c r="C76" s="11"/>
      <c r="D76" s="11"/>
      <c r="E76" s="11"/>
      <c r="F76" s="11"/>
      <c r="G76" s="11"/>
    </row>
    <row r="77" spans="1:7" x14ac:dyDescent="0.2">
      <c r="A77" s="11"/>
      <c r="B77" s="11"/>
      <c r="C77" s="11"/>
      <c r="D77" s="11"/>
      <c r="E77" s="11"/>
      <c r="F77" s="11"/>
      <c r="G77" s="11"/>
    </row>
    <row r="78" spans="1:7" x14ac:dyDescent="0.2">
      <c r="A78" s="11"/>
      <c r="B78" s="11"/>
      <c r="C78" s="11"/>
      <c r="D78" s="11"/>
      <c r="E78" s="11"/>
      <c r="F78" s="11"/>
      <c r="G78" s="11"/>
    </row>
    <row r="79" spans="1:7" x14ac:dyDescent="0.2">
      <c r="A79" s="11"/>
      <c r="B79" s="11"/>
      <c r="C79" s="11"/>
      <c r="D79" s="11"/>
      <c r="E79" s="11"/>
      <c r="F79" s="11"/>
      <c r="G79" s="11"/>
    </row>
    <row r="80" spans="1:7" x14ac:dyDescent="0.2">
      <c r="A80" s="11"/>
      <c r="B80" s="11"/>
      <c r="C80" s="11"/>
      <c r="D80" s="11"/>
      <c r="E80" s="11"/>
      <c r="F80" s="11"/>
      <c r="G80" s="11"/>
    </row>
    <row r="81" spans="1:7" x14ac:dyDescent="0.2">
      <c r="A81" s="11"/>
      <c r="B81" s="11"/>
      <c r="C81" s="11"/>
      <c r="D81" s="11"/>
      <c r="E81" s="11"/>
      <c r="F81" s="11"/>
      <c r="G81" s="11"/>
    </row>
    <row r="82" spans="1:7" x14ac:dyDescent="0.2">
      <c r="A82" s="11"/>
      <c r="B82" s="11"/>
      <c r="C82" s="11"/>
      <c r="D82" s="11"/>
      <c r="E82" s="11"/>
      <c r="F82" s="11"/>
      <c r="G82" s="11"/>
    </row>
    <row r="83" spans="1:7" x14ac:dyDescent="0.2">
      <c r="A83" s="11"/>
      <c r="B83" s="11"/>
      <c r="C83" s="11"/>
      <c r="D83" s="11"/>
      <c r="E83" s="11"/>
      <c r="F83" s="11"/>
      <c r="G83" s="11"/>
    </row>
    <row r="84" spans="1:7" x14ac:dyDescent="0.2">
      <c r="A84" s="11"/>
      <c r="B84" s="11"/>
      <c r="C84" s="11"/>
      <c r="D84" s="11"/>
      <c r="E84" s="11"/>
      <c r="F84" s="11"/>
      <c r="G84" s="11"/>
    </row>
    <row r="85" spans="1:7" x14ac:dyDescent="0.2">
      <c r="A85" s="11"/>
      <c r="B85" s="11"/>
      <c r="C85" s="11"/>
      <c r="D85" s="11"/>
      <c r="E85" s="11"/>
      <c r="F85" s="11"/>
      <c r="G85" s="11"/>
    </row>
    <row r="86" spans="1:7" x14ac:dyDescent="0.2">
      <c r="A86" s="11"/>
      <c r="B86" s="11"/>
      <c r="C86" s="11"/>
      <c r="D86" s="11"/>
      <c r="E86" s="11"/>
      <c r="F86" s="11"/>
      <c r="G86" s="11"/>
    </row>
    <row r="87" spans="1:7" x14ac:dyDescent="0.2">
      <c r="A87" s="11"/>
      <c r="B87" s="11"/>
      <c r="C87" s="11"/>
      <c r="D87" s="11"/>
      <c r="E87" s="11"/>
      <c r="F87" s="11"/>
      <c r="G87" s="11"/>
    </row>
    <row r="88" spans="1:7" x14ac:dyDescent="0.2">
      <c r="A88" s="11"/>
      <c r="B88" s="11"/>
      <c r="C88" s="11"/>
      <c r="D88" s="11"/>
      <c r="E88" s="11"/>
      <c r="F88" s="11"/>
      <c r="G88" s="11"/>
    </row>
    <row r="89" spans="1:7" x14ac:dyDescent="0.2">
      <c r="A89" s="11"/>
      <c r="B89" s="11"/>
      <c r="C89" s="11"/>
      <c r="D89" s="11"/>
      <c r="E89" s="11"/>
      <c r="F89" s="11"/>
      <c r="G89" s="11"/>
    </row>
    <row r="90" spans="1:7" x14ac:dyDescent="0.2">
      <c r="A90" s="11"/>
      <c r="B90" s="11"/>
      <c r="C90" s="11"/>
      <c r="D90" s="11"/>
      <c r="E90" s="11"/>
      <c r="F90" s="11"/>
      <c r="G90" s="11"/>
    </row>
    <row r="91" spans="1:7" x14ac:dyDescent="0.2">
      <c r="A91" s="11"/>
      <c r="B91" s="11"/>
      <c r="C91" s="11"/>
      <c r="D91" s="11"/>
      <c r="E91" s="11"/>
      <c r="F91" s="11"/>
      <c r="G91" s="11"/>
    </row>
    <row r="92" spans="1:7" x14ac:dyDescent="0.2">
      <c r="A92" s="11"/>
      <c r="B92" s="11"/>
      <c r="C92" s="11"/>
      <c r="D92" s="11"/>
      <c r="E92" s="11"/>
      <c r="F92" s="11"/>
      <c r="G92" s="11"/>
    </row>
    <row r="93" spans="1:7" x14ac:dyDescent="0.2">
      <c r="A93" s="11"/>
      <c r="B93" s="11"/>
      <c r="C93" s="11"/>
      <c r="D93" s="11"/>
      <c r="E93" s="11"/>
      <c r="F93" s="11"/>
      <c r="G93" s="11"/>
    </row>
    <row r="94" spans="1:7" x14ac:dyDescent="0.2">
      <c r="A94" s="11"/>
      <c r="B94" s="11"/>
      <c r="C94" s="11"/>
      <c r="D94" s="11"/>
      <c r="E94" s="11"/>
      <c r="F94" s="11"/>
      <c r="G94" s="11"/>
    </row>
    <row r="95" spans="1:7" x14ac:dyDescent="0.2">
      <c r="A95" s="11"/>
      <c r="B95" s="11"/>
      <c r="C95" s="11"/>
      <c r="D95" s="11"/>
      <c r="E95" s="11"/>
      <c r="F95" s="11"/>
      <c r="G95" s="11"/>
    </row>
    <row r="96" spans="1:7" x14ac:dyDescent="0.2">
      <c r="A96" s="11"/>
      <c r="B96" s="11"/>
      <c r="C96" s="11"/>
      <c r="D96" s="11"/>
      <c r="E96" s="11"/>
      <c r="F96" s="11"/>
      <c r="G96" s="11"/>
    </row>
  </sheetData>
  <mergeCells count="10">
    <mergeCell ref="B72:E72"/>
    <mergeCell ref="B73:E73"/>
    <mergeCell ref="B14:F14"/>
    <mergeCell ref="B15:F15"/>
    <mergeCell ref="B71:E71"/>
    <mergeCell ref="A7:F7"/>
    <mergeCell ref="A8:F8"/>
    <mergeCell ref="A9:F9"/>
    <mergeCell ref="A10:F10"/>
    <mergeCell ref="A11:F11"/>
  </mergeCells>
  <phoneticPr fontId="4" type="noConversion"/>
  <pageMargins left="0.7" right="0.7" top="0.75" bottom="0.75" header="0.3" footer="0.3"/>
  <pageSetup paperSize="9" scale="76" fitToHeight="0" orientation="landscape" horizontalDpi="300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G71"/>
  <sheetViews>
    <sheetView topLeftCell="A57" workbookViewId="0">
      <selection activeCell="C84" sqref="C84"/>
    </sheetView>
  </sheetViews>
  <sheetFormatPr baseColWidth="10" defaultColWidth="8.83203125" defaultRowHeight="15" x14ac:dyDescent="0.2"/>
  <cols>
    <col min="1" max="1" width="58.33203125" customWidth="1"/>
    <col min="2" max="2" width="15.83203125" customWidth="1"/>
    <col min="3" max="3" width="14.6640625" customWidth="1"/>
    <col min="4" max="4" width="17.1640625" customWidth="1"/>
    <col min="5" max="5" width="16.1640625" customWidth="1"/>
    <col min="6" max="6" width="17.6640625" customWidth="1"/>
    <col min="7" max="7" width="40.83203125" customWidth="1"/>
  </cols>
  <sheetData>
    <row r="5" spans="1:7" x14ac:dyDescent="0.2">
      <c r="A5" s="3" t="s">
        <v>22</v>
      </c>
      <c r="B5" s="11"/>
      <c r="C5" s="11"/>
      <c r="D5" s="11"/>
      <c r="E5" s="11"/>
      <c r="F5" s="11"/>
      <c r="G5" s="11"/>
    </row>
    <row r="6" spans="1:7" x14ac:dyDescent="0.2">
      <c r="A6" s="11"/>
      <c r="B6" s="11"/>
      <c r="C6" s="11"/>
      <c r="D6" s="11"/>
      <c r="E6" s="11"/>
      <c r="F6" s="11"/>
      <c r="G6" s="11"/>
    </row>
    <row r="7" spans="1:7" x14ac:dyDescent="0.2">
      <c r="A7" s="2" t="s">
        <v>41</v>
      </c>
      <c r="B7" s="49" t="s">
        <v>46</v>
      </c>
      <c r="C7" s="49"/>
      <c r="D7" s="49"/>
      <c r="E7" s="49"/>
      <c r="F7" s="49"/>
      <c r="G7" s="11"/>
    </row>
    <row r="8" spans="1:7" x14ac:dyDescent="0.2">
      <c r="A8" s="2" t="s">
        <v>42</v>
      </c>
      <c r="B8" s="52"/>
      <c r="C8" s="53"/>
      <c r="D8" s="53"/>
      <c r="E8" s="53"/>
      <c r="F8" s="53"/>
      <c r="G8" s="11"/>
    </row>
    <row r="9" spans="1:7" x14ac:dyDescent="0.2">
      <c r="A9" s="3" t="s">
        <v>40</v>
      </c>
      <c r="B9" s="1" t="s">
        <v>8</v>
      </c>
      <c r="C9" s="1" t="s">
        <v>9</v>
      </c>
      <c r="D9" s="1" t="s">
        <v>11</v>
      </c>
      <c r="E9" s="1" t="s">
        <v>11</v>
      </c>
      <c r="F9" s="1" t="s">
        <v>11</v>
      </c>
      <c r="G9" s="11"/>
    </row>
    <row r="10" spans="1:7" x14ac:dyDescent="0.2">
      <c r="A10" s="11"/>
      <c r="B10" s="1"/>
      <c r="C10" s="1" t="s">
        <v>10</v>
      </c>
      <c r="D10" s="1" t="s">
        <v>12</v>
      </c>
      <c r="E10" s="1" t="s">
        <v>12</v>
      </c>
      <c r="F10" s="1" t="s">
        <v>12</v>
      </c>
      <c r="G10" s="11"/>
    </row>
    <row r="11" spans="1:7" x14ac:dyDescent="0.2">
      <c r="A11" s="11"/>
      <c r="B11" s="1" t="s">
        <v>3</v>
      </c>
      <c r="C11" s="1" t="s">
        <v>4</v>
      </c>
      <c r="D11" s="1" t="s">
        <v>5</v>
      </c>
      <c r="E11" s="1" t="s">
        <v>6</v>
      </c>
      <c r="F11" s="1" t="s">
        <v>7</v>
      </c>
      <c r="G11" s="11"/>
    </row>
    <row r="12" spans="1:7" x14ac:dyDescent="0.2">
      <c r="A12" s="11"/>
      <c r="B12" s="1" t="s">
        <v>23</v>
      </c>
      <c r="C12" s="1" t="s">
        <v>23</v>
      </c>
      <c r="D12" s="1" t="s">
        <v>23</v>
      </c>
      <c r="E12" s="1" t="s">
        <v>23</v>
      </c>
      <c r="F12" s="1" t="s">
        <v>23</v>
      </c>
      <c r="G12" s="11"/>
    </row>
    <row r="13" spans="1:7" x14ac:dyDescent="0.2">
      <c r="A13" s="12" t="s">
        <v>26</v>
      </c>
      <c r="B13" s="28">
        <v>198000</v>
      </c>
      <c r="C13" s="28">
        <f>+B26</f>
        <v>288500</v>
      </c>
      <c r="D13" s="28">
        <f>+C26</f>
        <v>220695</v>
      </c>
      <c r="E13" s="28">
        <f>+D26</f>
        <v>86097.600000000093</v>
      </c>
      <c r="F13" s="28">
        <f>+E26</f>
        <v>-101022.98399999924</v>
      </c>
      <c r="G13" s="11"/>
    </row>
    <row r="14" spans="1:7" x14ac:dyDescent="0.2">
      <c r="A14" s="13" t="s">
        <v>0</v>
      </c>
      <c r="B14" s="29"/>
      <c r="C14" s="29"/>
      <c r="D14" s="29"/>
      <c r="E14" s="29"/>
      <c r="F14" s="29"/>
      <c r="G14" s="11"/>
    </row>
    <row r="15" spans="1:7" x14ac:dyDescent="0.2">
      <c r="A15" s="14" t="s">
        <v>13</v>
      </c>
      <c r="B15" s="30">
        <v>2500000</v>
      </c>
      <c r="C15" s="30">
        <f>SUM(B15*-1%)+B15</f>
        <v>2475000</v>
      </c>
      <c r="D15" s="30">
        <f t="shared" ref="D15:E15" si="0">SUM(C15*-1%)+C15</f>
        <v>2450250</v>
      </c>
      <c r="E15" s="30">
        <f t="shared" si="0"/>
        <v>2425747.5</v>
      </c>
      <c r="F15" s="30">
        <f>SUM(E15*1%)+E15</f>
        <v>2450004.9750000001</v>
      </c>
      <c r="G15" s="11" t="s">
        <v>55</v>
      </c>
    </row>
    <row r="16" spans="1:7" x14ac:dyDescent="0.2">
      <c r="A16" s="14" t="s">
        <v>18</v>
      </c>
      <c r="B16" s="30">
        <v>85000</v>
      </c>
      <c r="C16" s="30">
        <f t="shared" ref="C16:E18" si="1">SUM(B16*-1%)+B16</f>
        <v>84150</v>
      </c>
      <c r="D16" s="30">
        <f t="shared" si="1"/>
        <v>83308.5</v>
      </c>
      <c r="E16" s="30">
        <f t="shared" si="1"/>
        <v>82475.414999999994</v>
      </c>
      <c r="F16" s="30">
        <f t="shared" ref="F16:F18" si="2">SUM(E16*1%)+E16</f>
        <v>83300.169149999987</v>
      </c>
      <c r="G16" s="11" t="s">
        <v>56</v>
      </c>
    </row>
    <row r="17" spans="1:7" x14ac:dyDescent="0.2">
      <c r="A17" s="14" t="s">
        <v>14</v>
      </c>
      <c r="B17" s="30">
        <v>12500</v>
      </c>
      <c r="C17" s="30">
        <f t="shared" si="1"/>
        <v>12375</v>
      </c>
      <c r="D17" s="30">
        <v>15501</v>
      </c>
      <c r="E17" s="30">
        <f t="shared" si="1"/>
        <v>15345.99</v>
      </c>
      <c r="F17" s="30">
        <f t="shared" si="2"/>
        <v>15499.4499</v>
      </c>
      <c r="G17" s="11"/>
    </row>
    <row r="18" spans="1:7" x14ac:dyDescent="0.2">
      <c r="A18" s="14" t="s">
        <v>17</v>
      </c>
      <c r="B18" s="30">
        <v>10000</v>
      </c>
      <c r="C18" s="30">
        <f t="shared" si="1"/>
        <v>9900</v>
      </c>
      <c r="D18" s="30">
        <f t="shared" si="1"/>
        <v>9801</v>
      </c>
      <c r="E18" s="30">
        <f t="shared" si="1"/>
        <v>9702.99</v>
      </c>
      <c r="F18" s="30">
        <f t="shared" si="2"/>
        <v>9800.0198999999993</v>
      </c>
      <c r="G18" s="11"/>
    </row>
    <row r="19" spans="1:7" x14ac:dyDescent="0.2">
      <c r="A19" s="15" t="s">
        <v>24</v>
      </c>
      <c r="B19" s="31">
        <f>SUM(B15:B18)</f>
        <v>2607500</v>
      </c>
      <c r="C19" s="31">
        <f>SUM(C15:C18)</f>
        <v>2581425</v>
      </c>
      <c r="D19" s="31">
        <f>SUM(D15:D18)</f>
        <v>2558860.5</v>
      </c>
      <c r="E19" s="31">
        <f>SUM(E15:E18)</f>
        <v>2533271.8950000005</v>
      </c>
      <c r="F19" s="31">
        <f>SUM(F15:F18)</f>
        <v>2558604.6139500001</v>
      </c>
      <c r="G19" s="11"/>
    </row>
    <row r="20" spans="1:7" x14ac:dyDescent="0.2">
      <c r="A20" s="13" t="s">
        <v>1</v>
      </c>
      <c r="B20" s="29"/>
      <c r="C20" s="29"/>
      <c r="D20" s="29"/>
      <c r="E20" s="29"/>
      <c r="F20" s="29"/>
      <c r="G20" s="11"/>
    </row>
    <row r="21" spans="1:7" x14ac:dyDescent="0.2">
      <c r="A21" s="14" t="s">
        <v>15</v>
      </c>
      <c r="B21" s="30">
        <v>1756000</v>
      </c>
      <c r="C21" s="30">
        <f>SUM(B21*1%)+B21</f>
        <v>1773560</v>
      </c>
      <c r="D21" s="30">
        <f>SUM(C21*2%)+C21</f>
        <v>1809031.2</v>
      </c>
      <c r="E21" s="30">
        <f t="shared" ref="E21:F21" si="3">SUM(D21*1%)+D21</f>
        <v>1827121.5119999999</v>
      </c>
      <c r="F21" s="30">
        <f t="shared" si="3"/>
        <v>1845392.7271199999</v>
      </c>
      <c r="G21" s="11"/>
    </row>
    <row r="22" spans="1:7" x14ac:dyDescent="0.2">
      <c r="A22" s="14" t="s">
        <v>16</v>
      </c>
      <c r="B22" s="30">
        <v>487000</v>
      </c>
      <c r="C22" s="30">
        <f t="shared" ref="C22:F23" si="4">SUM(B22*1%)+B22</f>
        <v>491870</v>
      </c>
      <c r="D22" s="30">
        <f t="shared" si="4"/>
        <v>496788.7</v>
      </c>
      <c r="E22" s="30">
        <f t="shared" si="4"/>
        <v>501756.587</v>
      </c>
      <c r="F22" s="30">
        <f t="shared" si="4"/>
        <v>506774.15286999999</v>
      </c>
      <c r="G22" s="11"/>
    </row>
    <row r="23" spans="1:7" x14ac:dyDescent="0.2">
      <c r="A23" s="14" t="s">
        <v>19</v>
      </c>
      <c r="B23" s="30">
        <v>380000</v>
      </c>
      <c r="C23" s="30">
        <f t="shared" si="4"/>
        <v>383800</v>
      </c>
      <c r="D23" s="30">
        <f t="shared" si="4"/>
        <v>387638</v>
      </c>
      <c r="E23" s="30">
        <f t="shared" si="4"/>
        <v>391514.38</v>
      </c>
      <c r="F23" s="30">
        <f t="shared" si="4"/>
        <v>395429.52380000002</v>
      </c>
      <c r="G23" s="11"/>
    </row>
    <row r="24" spans="1:7" x14ac:dyDescent="0.2">
      <c r="A24" s="16" t="s">
        <v>25</v>
      </c>
      <c r="B24" s="30">
        <f>SUM(B21:B23)</f>
        <v>2623000</v>
      </c>
      <c r="C24" s="30">
        <f>SUM(C21:C23)</f>
        <v>2649230</v>
      </c>
      <c r="D24" s="30">
        <f>SUM(D21:D23)</f>
        <v>2693457.9</v>
      </c>
      <c r="E24" s="30">
        <f>SUM(E21:E23)</f>
        <v>2720392.4789999998</v>
      </c>
      <c r="F24" s="30">
        <f>SUM(F21:F23)</f>
        <v>2747596.4037899999</v>
      </c>
      <c r="G24" s="11"/>
    </row>
    <row r="25" spans="1:7" x14ac:dyDescent="0.2">
      <c r="A25" s="17" t="s">
        <v>2</v>
      </c>
      <c r="B25" s="30">
        <f>SUM(B19-B24)</f>
        <v>-15500</v>
      </c>
      <c r="C25" s="30">
        <f t="shared" ref="C25:F25" si="5">SUM(C19-C24)</f>
        <v>-67805</v>
      </c>
      <c r="D25" s="30">
        <f t="shared" si="5"/>
        <v>-134597.39999999991</v>
      </c>
      <c r="E25" s="30">
        <f t="shared" si="5"/>
        <v>-187120.58399999933</v>
      </c>
      <c r="F25" s="30">
        <f t="shared" si="5"/>
        <v>-188991.78983999975</v>
      </c>
      <c r="G25" s="11"/>
    </row>
    <row r="26" spans="1:7" x14ac:dyDescent="0.2">
      <c r="A26" s="17" t="s">
        <v>21</v>
      </c>
      <c r="B26" s="30">
        <f>198000+90500</f>
        <v>288500</v>
      </c>
      <c r="C26" s="30">
        <f>+C13+C25</f>
        <v>220695</v>
      </c>
      <c r="D26" s="30">
        <f t="shared" ref="D26:F26" si="6">+D13+D25</f>
        <v>86097.600000000093</v>
      </c>
      <c r="E26" s="30">
        <f t="shared" si="6"/>
        <v>-101022.98399999924</v>
      </c>
      <c r="F26" s="32">
        <f t="shared" si="6"/>
        <v>-290014.77383999899</v>
      </c>
      <c r="G26" s="11"/>
    </row>
    <row r="27" spans="1:7" x14ac:dyDescent="0.2">
      <c r="A27" s="33" t="s">
        <v>74</v>
      </c>
      <c r="B27" s="27" t="s">
        <v>31</v>
      </c>
      <c r="C27" s="34">
        <f>SUM(C26/C19)</f>
        <v>8.5493477439786164E-2</v>
      </c>
      <c r="D27" s="34">
        <f t="shared" ref="D27:F27" si="7">SUM(D26/D19)</f>
        <v>3.3646851792037941E-2</v>
      </c>
      <c r="E27" s="34">
        <f t="shared" si="7"/>
        <v>-3.9878460815592487E-2</v>
      </c>
      <c r="F27" s="34">
        <f t="shared" si="7"/>
        <v>-0.11334880436734271</v>
      </c>
      <c r="G27" s="11"/>
    </row>
    <row r="28" spans="1:7" x14ac:dyDescent="0.2">
      <c r="A28" s="11"/>
      <c r="B28" s="11"/>
      <c r="C28" s="11"/>
      <c r="D28" s="11" t="s">
        <v>58</v>
      </c>
      <c r="E28" s="11"/>
      <c r="F28" s="11"/>
      <c r="G28" s="11"/>
    </row>
    <row r="29" spans="1:7" x14ac:dyDescent="0.2">
      <c r="A29" s="11"/>
      <c r="B29" s="11"/>
      <c r="C29" s="11"/>
      <c r="D29" s="11"/>
      <c r="E29" s="11"/>
      <c r="F29" s="11"/>
      <c r="G29" s="11"/>
    </row>
    <row r="30" spans="1:7" x14ac:dyDescent="0.2">
      <c r="A30" s="2" t="s">
        <v>20</v>
      </c>
      <c r="B30" s="11"/>
      <c r="C30" s="11"/>
      <c r="D30" s="11"/>
      <c r="E30" s="11"/>
      <c r="F30" s="11"/>
      <c r="G30" s="11"/>
    </row>
    <row r="31" spans="1:7" x14ac:dyDescent="0.2">
      <c r="A31" s="11"/>
      <c r="B31" s="11"/>
      <c r="C31" s="11"/>
      <c r="D31" s="11"/>
      <c r="E31" s="11"/>
      <c r="F31" s="11"/>
      <c r="G31" s="11"/>
    </row>
    <row r="32" spans="1:7" ht="44.25" customHeight="1" x14ac:dyDescent="0.2">
      <c r="A32" s="7" t="s">
        <v>27</v>
      </c>
      <c r="B32" s="12">
        <v>3</v>
      </c>
      <c r="C32" s="11"/>
      <c r="D32" s="11"/>
      <c r="E32" s="11"/>
      <c r="F32" s="11"/>
      <c r="G32" s="11"/>
    </row>
    <row r="33" spans="1:7" x14ac:dyDescent="0.2">
      <c r="A33" s="18"/>
      <c r="B33" s="19"/>
      <c r="C33" s="11"/>
      <c r="D33" s="11"/>
      <c r="E33" s="11"/>
      <c r="F33" s="11"/>
      <c r="G33" s="11" t="s">
        <v>31</v>
      </c>
    </row>
    <row r="34" spans="1:7" ht="62.25" customHeight="1" x14ac:dyDescent="0.2">
      <c r="A34" s="6" t="s">
        <v>33</v>
      </c>
      <c r="B34" s="11"/>
      <c r="C34" s="1" t="s">
        <v>4</v>
      </c>
      <c r="D34" s="1" t="s">
        <v>5</v>
      </c>
      <c r="E34" s="1" t="s">
        <v>6</v>
      </c>
      <c r="F34" s="1" t="s">
        <v>7</v>
      </c>
      <c r="G34" s="1" t="s">
        <v>34</v>
      </c>
    </row>
    <row r="35" spans="1:7" x14ac:dyDescent="0.2">
      <c r="A35" s="8" t="s">
        <v>0</v>
      </c>
      <c r="B35" s="11"/>
      <c r="C35" s="4" t="s">
        <v>23</v>
      </c>
      <c r="D35" s="4" t="s">
        <v>23</v>
      </c>
      <c r="E35" s="4" t="s">
        <v>23</v>
      </c>
      <c r="F35" s="4" t="s">
        <v>23</v>
      </c>
      <c r="G35" s="1" t="s">
        <v>35</v>
      </c>
    </row>
    <row r="36" spans="1:7" x14ac:dyDescent="0.2">
      <c r="A36" s="12" t="s">
        <v>32</v>
      </c>
      <c r="B36" s="11"/>
      <c r="C36" s="5"/>
      <c r="D36" s="5"/>
      <c r="E36" s="5"/>
      <c r="F36" s="5"/>
      <c r="G36" s="11"/>
    </row>
    <row r="37" spans="1:7" x14ac:dyDescent="0.2">
      <c r="A37" s="20" t="s">
        <v>49</v>
      </c>
      <c r="B37" s="11"/>
      <c r="C37" s="32"/>
      <c r="D37" s="28">
        <v>5500</v>
      </c>
      <c r="E37" s="28">
        <v>6575</v>
      </c>
      <c r="F37" s="28">
        <v>9874</v>
      </c>
      <c r="G37" s="12" t="s">
        <v>51</v>
      </c>
    </row>
    <row r="38" spans="1:7" x14ac:dyDescent="0.2">
      <c r="A38" s="22" t="s">
        <v>67</v>
      </c>
      <c r="B38" s="11"/>
      <c r="C38" s="32"/>
      <c r="D38" s="28"/>
      <c r="E38" s="28"/>
      <c r="F38" s="28">
        <v>4800</v>
      </c>
      <c r="G38" s="12"/>
    </row>
    <row r="39" spans="1:7" x14ac:dyDescent="0.2">
      <c r="A39" s="22" t="s">
        <v>50</v>
      </c>
      <c r="B39" s="11"/>
      <c r="C39" s="32"/>
      <c r="D39" s="28">
        <v>2500</v>
      </c>
      <c r="E39" s="28">
        <v>3800</v>
      </c>
      <c r="F39" s="28">
        <v>5200</v>
      </c>
      <c r="G39" s="12" t="s">
        <v>52</v>
      </c>
    </row>
    <row r="40" spans="1:7" x14ac:dyDescent="0.2">
      <c r="A40" s="21" t="s">
        <v>53</v>
      </c>
      <c r="B40" s="11"/>
      <c r="C40" s="32"/>
      <c r="D40" s="28"/>
      <c r="E40" s="28">
        <v>4200</v>
      </c>
      <c r="F40" s="28">
        <v>4575</v>
      </c>
      <c r="G40" s="12" t="s">
        <v>54</v>
      </c>
    </row>
    <row r="41" spans="1:7" x14ac:dyDescent="0.2">
      <c r="A41" s="9" t="s">
        <v>36</v>
      </c>
      <c r="B41" s="11"/>
      <c r="C41" s="35">
        <f>SUM(C37:C40)</f>
        <v>0</v>
      </c>
      <c r="D41" s="35">
        <f t="shared" ref="D41:F41" si="8">SUM(D37:D40)</f>
        <v>8000</v>
      </c>
      <c r="E41" s="35">
        <f t="shared" si="8"/>
        <v>14575</v>
      </c>
      <c r="F41" s="35">
        <f t="shared" si="8"/>
        <v>24449</v>
      </c>
      <c r="G41" s="11"/>
    </row>
    <row r="42" spans="1:7" x14ac:dyDescent="0.2">
      <c r="A42" s="10" t="s">
        <v>1</v>
      </c>
      <c r="B42" s="11"/>
      <c r="C42" s="36" t="s">
        <v>23</v>
      </c>
      <c r="D42" s="36" t="s">
        <v>23</v>
      </c>
      <c r="E42" s="36" t="s">
        <v>23</v>
      </c>
      <c r="F42" s="36" t="s">
        <v>23</v>
      </c>
      <c r="G42" s="11"/>
    </row>
    <row r="43" spans="1:7" x14ac:dyDescent="0.2">
      <c r="A43" s="2" t="s">
        <v>29</v>
      </c>
      <c r="B43" s="11"/>
      <c r="C43" s="37"/>
      <c r="D43" s="38"/>
      <c r="E43" s="38"/>
      <c r="F43" s="39"/>
      <c r="G43" s="11"/>
    </row>
    <row r="44" spans="1:7" x14ac:dyDescent="0.2">
      <c r="A44" s="20" t="s">
        <v>47</v>
      </c>
      <c r="B44" s="11"/>
      <c r="C44" s="40"/>
      <c r="D44" s="41">
        <v>23300</v>
      </c>
      <c r="E44" s="41">
        <f t="shared" ref="E44:F44" si="9">SUM(D44+(D44*1%))</f>
        <v>23533</v>
      </c>
      <c r="F44" s="41">
        <f t="shared" si="9"/>
        <v>23768.33</v>
      </c>
      <c r="G44" s="12"/>
    </row>
    <row r="45" spans="1:7" x14ac:dyDescent="0.2">
      <c r="A45" s="22" t="s">
        <v>63</v>
      </c>
      <c r="B45" s="11"/>
      <c r="C45" s="40"/>
      <c r="D45" s="41"/>
      <c r="E45" s="41"/>
      <c r="F45" s="41">
        <v>23768</v>
      </c>
      <c r="G45" s="12"/>
    </row>
    <row r="46" spans="1:7" x14ac:dyDescent="0.2">
      <c r="A46" s="22"/>
      <c r="B46" s="11"/>
      <c r="C46" s="40"/>
      <c r="D46" s="41"/>
      <c r="E46" s="41"/>
      <c r="F46" s="41"/>
      <c r="G46" s="12"/>
    </row>
    <row r="47" spans="1:7" x14ac:dyDescent="0.2">
      <c r="A47" s="21"/>
      <c r="B47" s="11"/>
      <c r="C47" s="40"/>
      <c r="D47" s="41"/>
      <c r="E47" s="41"/>
      <c r="F47" s="41"/>
      <c r="G47" s="12"/>
    </row>
    <row r="48" spans="1:7" x14ac:dyDescent="0.2">
      <c r="A48" s="2" t="s">
        <v>30</v>
      </c>
      <c r="B48" s="11"/>
      <c r="C48" s="42"/>
      <c r="D48" s="43"/>
      <c r="E48" s="43"/>
      <c r="F48" s="44"/>
      <c r="G48" s="11"/>
    </row>
    <row r="49" spans="1:7" x14ac:dyDescent="0.2">
      <c r="A49" s="23" t="s">
        <v>48</v>
      </c>
      <c r="B49" s="11"/>
      <c r="C49" s="40"/>
      <c r="D49" s="41">
        <v>19500</v>
      </c>
      <c r="E49" s="41">
        <f>SUM(D49+(D49*1%))</f>
        <v>19695</v>
      </c>
      <c r="F49" s="41">
        <f>SUM(E49+(E49*1%))</f>
        <v>19891.95</v>
      </c>
      <c r="G49" s="12"/>
    </row>
    <row r="50" spans="1:7" x14ac:dyDescent="0.2">
      <c r="A50" s="26" t="s">
        <v>57</v>
      </c>
      <c r="B50" s="11"/>
      <c r="C50" s="40"/>
      <c r="D50" s="41">
        <v>35879</v>
      </c>
      <c r="E50" s="41">
        <f>SUM(D50+(D50*1%))</f>
        <v>36237.79</v>
      </c>
      <c r="F50" s="41">
        <f>SUM(E50+(E50*1%))</f>
        <v>36600.1679</v>
      </c>
      <c r="G50" s="12"/>
    </row>
    <row r="51" spans="1:7" x14ac:dyDescent="0.2">
      <c r="A51" s="22" t="s">
        <v>61</v>
      </c>
      <c r="B51" s="11"/>
      <c r="C51" s="40"/>
      <c r="D51" s="41"/>
      <c r="E51" s="41">
        <v>19500</v>
      </c>
      <c r="F51" s="41">
        <f>SUM(E51+(E51*1%))</f>
        <v>19695</v>
      </c>
      <c r="G51" s="12"/>
    </row>
    <row r="52" spans="1:7" x14ac:dyDescent="0.2">
      <c r="A52" s="21"/>
      <c r="B52" s="11"/>
      <c r="C52" s="40"/>
      <c r="D52" s="41"/>
      <c r="E52" s="41"/>
      <c r="F52" s="41"/>
      <c r="G52" s="12"/>
    </row>
    <row r="53" spans="1:7" x14ac:dyDescent="0.2">
      <c r="A53" s="2" t="s">
        <v>28</v>
      </c>
      <c r="B53" s="11"/>
      <c r="C53" s="42"/>
      <c r="D53" s="43"/>
      <c r="E53" s="43"/>
      <c r="F53" s="44"/>
      <c r="G53" s="11"/>
    </row>
    <row r="54" spans="1:7" x14ac:dyDescent="0.2">
      <c r="A54" s="20" t="s">
        <v>59</v>
      </c>
      <c r="B54" s="11"/>
      <c r="C54" s="40"/>
      <c r="D54" s="41">
        <v>5700</v>
      </c>
      <c r="E54" s="41">
        <v>5805</v>
      </c>
      <c r="F54" s="41">
        <v>5900</v>
      </c>
      <c r="G54" s="12"/>
    </row>
    <row r="55" spans="1:7" x14ac:dyDescent="0.2">
      <c r="A55" s="22" t="s">
        <v>60</v>
      </c>
      <c r="B55" s="11"/>
      <c r="C55" s="40"/>
      <c r="D55" s="41">
        <v>3700</v>
      </c>
      <c r="E55" s="41">
        <v>3805</v>
      </c>
      <c r="F55" s="41">
        <v>3910</v>
      </c>
      <c r="G55" s="12"/>
    </row>
    <row r="56" spans="1:7" x14ac:dyDescent="0.2">
      <c r="A56" s="22" t="s">
        <v>62</v>
      </c>
      <c r="B56" s="11"/>
      <c r="C56" s="40"/>
      <c r="D56" s="41">
        <v>4850</v>
      </c>
      <c r="E56" s="41">
        <v>4920</v>
      </c>
      <c r="F56" s="41">
        <v>5100</v>
      </c>
      <c r="G56" s="12"/>
    </row>
    <row r="57" spans="1:7" x14ac:dyDescent="0.2">
      <c r="A57" s="22" t="s">
        <v>64</v>
      </c>
      <c r="B57" s="11"/>
      <c r="C57" s="40"/>
      <c r="D57" s="41">
        <v>1200</v>
      </c>
      <c r="E57" s="41">
        <v>1300</v>
      </c>
      <c r="F57" s="41">
        <v>1475</v>
      </c>
      <c r="G57" s="12"/>
    </row>
    <row r="58" spans="1:7" x14ac:dyDescent="0.2">
      <c r="A58" s="24"/>
      <c r="B58" s="11"/>
      <c r="C58" s="40"/>
      <c r="D58" s="41"/>
      <c r="E58" s="41"/>
      <c r="F58" s="41"/>
      <c r="G58" s="12"/>
    </row>
    <row r="59" spans="1:7" x14ac:dyDescent="0.2">
      <c r="A59" s="9" t="s">
        <v>37</v>
      </c>
      <c r="B59" s="11"/>
      <c r="C59" s="45">
        <f>SUM(C44:C58)</f>
        <v>0</v>
      </c>
      <c r="D59" s="45">
        <f t="shared" ref="D59:F59" si="10">SUM(D44:D58)</f>
        <v>94129</v>
      </c>
      <c r="E59" s="45">
        <f t="shared" si="10"/>
        <v>114795.79000000001</v>
      </c>
      <c r="F59" s="45">
        <f t="shared" si="10"/>
        <v>140108.4479</v>
      </c>
      <c r="G59" s="11"/>
    </row>
    <row r="60" spans="1:7" x14ac:dyDescent="0.2">
      <c r="A60" s="2" t="s">
        <v>38</v>
      </c>
      <c r="B60" s="11"/>
      <c r="C60" s="41">
        <f>SUM(C41+C59)</f>
        <v>0</v>
      </c>
      <c r="D60" s="41">
        <f t="shared" ref="D60:F60" si="11">SUM(D41+D59)</f>
        <v>102129</v>
      </c>
      <c r="E60" s="41">
        <f t="shared" si="11"/>
        <v>129370.79000000001</v>
      </c>
      <c r="F60" s="41">
        <f t="shared" si="11"/>
        <v>164557.4479</v>
      </c>
      <c r="G60" s="11"/>
    </row>
    <row r="61" spans="1:7" x14ac:dyDescent="0.2">
      <c r="A61" s="2" t="s">
        <v>39</v>
      </c>
      <c r="B61" s="11"/>
      <c r="C61" s="41">
        <f>+C60</f>
        <v>0</v>
      </c>
      <c r="D61" s="41">
        <f>+C60+D60</f>
        <v>102129</v>
      </c>
      <c r="E61" s="41">
        <f>+D60+E60</f>
        <v>231499.79</v>
      </c>
      <c r="F61" s="40">
        <f>+E60+F60</f>
        <v>293928.23790000001</v>
      </c>
      <c r="G61" s="11" t="s">
        <v>66</v>
      </c>
    </row>
    <row r="62" spans="1:7" x14ac:dyDescent="0.2">
      <c r="A62" s="11"/>
      <c r="B62" s="11"/>
      <c r="C62" s="11"/>
      <c r="D62" s="11"/>
      <c r="E62" s="11"/>
      <c r="F62" s="11"/>
      <c r="G62" s="11"/>
    </row>
    <row r="63" spans="1:7" x14ac:dyDescent="0.2">
      <c r="A63" s="11"/>
      <c r="B63" s="11"/>
      <c r="C63" s="11"/>
      <c r="D63" s="11"/>
      <c r="E63" s="11"/>
      <c r="F63" s="11"/>
      <c r="G63" s="11"/>
    </row>
    <row r="64" spans="1:7" x14ac:dyDescent="0.2">
      <c r="A64" s="11"/>
      <c r="B64" s="11"/>
      <c r="C64" s="11"/>
      <c r="D64" s="11"/>
      <c r="E64" s="11"/>
      <c r="F64" s="11"/>
      <c r="G64" s="11"/>
    </row>
    <row r="65" spans="1:7" x14ac:dyDescent="0.2">
      <c r="A65" s="2" t="s">
        <v>43</v>
      </c>
      <c r="B65" s="48"/>
      <c r="C65" s="48"/>
      <c r="D65" s="48"/>
      <c r="E65" s="48"/>
      <c r="F65" s="11"/>
      <c r="G65" s="11"/>
    </row>
    <row r="66" spans="1:7" x14ac:dyDescent="0.2">
      <c r="A66" s="12" t="s">
        <v>44</v>
      </c>
      <c r="B66" s="48" t="s">
        <v>65</v>
      </c>
      <c r="C66" s="48"/>
      <c r="D66" s="48"/>
      <c r="E66" s="48"/>
      <c r="F66" s="11"/>
      <c r="G66" s="11"/>
    </row>
    <row r="67" spans="1:7" x14ac:dyDescent="0.2">
      <c r="A67" s="12" t="s">
        <v>45</v>
      </c>
      <c r="B67" s="48" t="s">
        <v>65</v>
      </c>
      <c r="C67" s="48"/>
      <c r="D67" s="48"/>
      <c r="E67" s="48"/>
      <c r="F67" s="11"/>
      <c r="G67" s="11"/>
    </row>
    <row r="68" spans="1:7" x14ac:dyDescent="0.2">
      <c r="A68" s="25"/>
      <c r="B68" s="11"/>
      <c r="C68" s="11"/>
      <c r="D68" s="11"/>
      <c r="E68" s="11"/>
      <c r="F68" s="11"/>
      <c r="G68" s="11"/>
    </row>
    <row r="69" spans="1:7" x14ac:dyDescent="0.2">
      <c r="A69" s="11"/>
      <c r="B69" s="11"/>
      <c r="C69" s="11"/>
      <c r="D69" s="11"/>
      <c r="E69" s="11"/>
      <c r="F69" s="11"/>
      <c r="G69" s="11"/>
    </row>
    <row r="70" spans="1:7" x14ac:dyDescent="0.2">
      <c r="A70" s="11"/>
      <c r="B70" s="11"/>
      <c r="C70" s="11"/>
      <c r="D70" s="11"/>
      <c r="E70" s="11"/>
      <c r="F70" s="11"/>
      <c r="G70" s="11"/>
    </row>
    <row r="71" spans="1:7" x14ac:dyDescent="0.2">
      <c r="A71" s="11"/>
      <c r="B71" s="11"/>
      <c r="C71" s="11"/>
      <c r="D71" s="11"/>
      <c r="E71" s="11"/>
      <c r="F71" s="11"/>
      <c r="G71" s="11"/>
    </row>
  </sheetData>
  <mergeCells count="5">
    <mergeCell ref="B7:F7"/>
    <mergeCell ref="B8:F8"/>
    <mergeCell ref="B65:E65"/>
    <mergeCell ref="B66:E66"/>
    <mergeCell ref="B67:E6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Recovery Plan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DOYLE</dc:creator>
  <cp:lastModifiedBy>Microsoft Office User</cp:lastModifiedBy>
  <cp:lastPrinted>2017-11-17T21:09:31Z</cp:lastPrinted>
  <dcterms:created xsi:type="dcterms:W3CDTF">2017-11-17T19:38:36Z</dcterms:created>
  <dcterms:modified xsi:type="dcterms:W3CDTF">2021-02-09T16:52:37Z</dcterms:modified>
</cp:coreProperties>
</file>